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90" windowHeight="9120" activeTab="0"/>
  </bookViews>
  <sheets>
    <sheet name="Totals" sheetId="1" r:id="rId1"/>
    <sheet name="Lab PCs" sheetId="2" r:id="rId2"/>
    <sheet name="MMedia PCs" sheetId="3" r:id="rId3"/>
    <sheet name="AV PCs" sheetId="4" r:id="rId4"/>
  </sheets>
  <definedNames/>
  <calcPr fullCalcOnLoad="1"/>
</workbook>
</file>

<file path=xl/sharedStrings.xml><?xml version="1.0" encoding="utf-8"?>
<sst xmlns="http://schemas.openxmlformats.org/spreadsheetml/2006/main" count="90" uniqueCount="63">
  <si>
    <t>CAM capital fund bid</t>
  </si>
  <si>
    <t>Mercantile House Computing Provision 2003</t>
  </si>
  <si>
    <t>Rationale</t>
  </si>
  <si>
    <t>These were deemed to be out-of-date last year and replaced in</t>
  </si>
  <si>
    <t>Lion Gate. Expansion of student numbers means that up-to-date facilities</t>
  </si>
  <si>
    <t>are now needed at both sites.</t>
  </si>
  <si>
    <t>Units using these facilities</t>
  </si>
  <si>
    <t>VITPRO</t>
  </si>
  <si>
    <t>MVPRO</t>
  </si>
  <si>
    <t>Advanced Video Editing</t>
  </si>
  <si>
    <t>Stop Motion</t>
  </si>
  <si>
    <t>New Visual Imaging unit to be confirmed</t>
  </si>
  <si>
    <t>Equipment</t>
  </si>
  <si>
    <t>Quantity</t>
  </si>
  <si>
    <t>Unit Cost</t>
  </si>
  <si>
    <t>Total</t>
  </si>
  <si>
    <t>VAT</t>
  </si>
  <si>
    <t>Sony DVD Writer</t>
  </si>
  <si>
    <t>ADS PYRO 1394DV (Firewire card)</t>
  </si>
  <si>
    <t>Matrox Millennium G550 graphics card</t>
  </si>
  <si>
    <t>AVID Keyboard</t>
  </si>
  <si>
    <t>Optical cable mouse</t>
  </si>
  <si>
    <t>Associated Cables</t>
  </si>
  <si>
    <t>Sony DSR 11-DV/CAM recorder</t>
  </si>
  <si>
    <t>G. Total</t>
  </si>
  <si>
    <t>The PCs will use existing monitors.</t>
  </si>
  <si>
    <t>This will provide up-to-date facilities in M3-3 and M3-4</t>
  </si>
  <si>
    <t>Most of the units + open access users</t>
  </si>
  <si>
    <t>AVID XPRESS DV v3.5 10-pack</t>
  </si>
  <si>
    <t>15" Flat screen LCD monitors</t>
  </si>
  <si>
    <t>This bid is to replace 78 of the four year old P3/450 based PCs</t>
  </si>
  <si>
    <t>PROME</t>
  </si>
  <si>
    <t>UPRMM</t>
  </si>
  <si>
    <t>EFFAN</t>
  </si>
  <si>
    <t>DMTEC</t>
  </si>
  <si>
    <t>MTRET</t>
  </si>
  <si>
    <t>PRAMU</t>
  </si>
  <si>
    <t>AMSAS</t>
  </si>
  <si>
    <t>ETMAM</t>
  </si>
  <si>
    <t>ILLRE</t>
  </si>
  <si>
    <t>3DMOD</t>
  </si>
  <si>
    <t>BITMAP</t>
  </si>
  <si>
    <t>Creative Audigy 2 Platinum sound card</t>
  </si>
  <si>
    <t>Evolution Mk 249C USB midi keyboard</t>
  </si>
  <si>
    <t>17" Flat screen LCD monitor</t>
  </si>
  <si>
    <t>Cakewalk Sonar Academic 5 pack</t>
  </si>
  <si>
    <t>CuBase SX (10+ User cost per user)</t>
  </si>
  <si>
    <t>Sibelius 20 user pack</t>
  </si>
  <si>
    <t>PCs Based on RM configuration 183360</t>
  </si>
  <si>
    <t>PCs Based on RM configuration 183351</t>
  </si>
  <si>
    <t>PCs Based on RM configuration 183035</t>
  </si>
  <si>
    <t>This bid is to replace the 10 Audio-visual editing PCs currently in M2-4 (ex Lion Gate)</t>
  </si>
  <si>
    <t>This bid is to replace the 40 Multi-Media PCs currently in M2-4 (ex Lion Gate)</t>
  </si>
  <si>
    <t>Lab PCs</t>
  </si>
  <si>
    <t>Mmedia PCs</t>
  </si>
  <si>
    <t>AV PCs</t>
  </si>
  <si>
    <t>Plan A</t>
  </si>
  <si>
    <t>Plan B</t>
  </si>
  <si>
    <t>Plan C</t>
  </si>
  <si>
    <t>Before Steve Hand's request for extra mmedia lab</t>
  </si>
  <si>
    <t>Plan A replacing one lab with an extra mmedia lab</t>
  </si>
  <si>
    <t>Plan B without upgrading the remaining P3/450 PCs</t>
  </si>
  <si>
    <t>Recent information from Chris Boorman indicates that these figures will probably reduce somewhat when the orders go for tender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</si>
</sst>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E4" sqref="E4"/>
    </sheetView>
  </sheetViews>
  <sheetFormatPr defaultColWidth="9.140625" defaultRowHeight="12.75"/>
  <cols>
    <col min="1" max="1" width="12.7109375" style="1" customWidth="1"/>
    <col min="2" max="2" width="4.7109375" style="6" customWidth="1"/>
    <col min="3" max="3" width="12.7109375" style="5" customWidth="1"/>
    <col min="4" max="4" width="4.7109375" style="9" customWidth="1"/>
    <col min="5" max="5" width="12.7109375" style="5" customWidth="1"/>
    <col min="6" max="6" width="4.7109375" style="9" customWidth="1"/>
    <col min="7" max="7" width="12.7109375" style="5" customWidth="1"/>
    <col min="8" max="8" width="12.7109375" style="0" customWidth="1"/>
    <col min="9" max="9" width="2.7109375" style="0" customWidth="1"/>
  </cols>
  <sheetData>
    <row r="1" spans="2:7" s="1" customFormat="1" ht="13.5" thickBot="1">
      <c r="B1" s="6"/>
      <c r="C1" s="7"/>
      <c r="D1" s="8"/>
      <c r="E1" s="7"/>
      <c r="F1" s="8"/>
      <c r="G1" s="7"/>
    </row>
    <row r="2" spans="1:8" s="4" customFormat="1" ht="13.5" thickTop="1">
      <c r="A2" s="10"/>
      <c r="B2" s="23" t="s">
        <v>53</v>
      </c>
      <c r="C2" s="24"/>
      <c r="D2" s="23" t="s">
        <v>54</v>
      </c>
      <c r="E2" s="24"/>
      <c r="F2" s="23" t="s">
        <v>55</v>
      </c>
      <c r="G2" s="24"/>
      <c r="H2" s="11" t="s">
        <v>15</v>
      </c>
    </row>
    <row r="3" spans="1:10" ht="12.75">
      <c r="A3" s="12" t="s">
        <v>56</v>
      </c>
      <c r="B3" s="13">
        <v>78</v>
      </c>
      <c r="C3" s="14">
        <f>'Lab PCs'!G17</f>
        <v>71446.674</v>
      </c>
      <c r="D3" s="15">
        <v>40</v>
      </c>
      <c r="E3" s="14">
        <f>'MMedia PCs'!G27</f>
        <v>90623.238</v>
      </c>
      <c r="F3" s="16">
        <v>10</v>
      </c>
      <c r="G3" s="14">
        <f>'AV PCs'!G30</f>
        <v>25027.03</v>
      </c>
      <c r="H3" s="17">
        <f>SUM(C3:G3)</f>
        <v>187146.942</v>
      </c>
      <c r="J3" t="s">
        <v>59</v>
      </c>
    </row>
    <row r="4" spans="1:10" ht="12.75">
      <c r="A4" s="12" t="s">
        <v>57</v>
      </c>
      <c r="B4" s="13">
        <v>40</v>
      </c>
      <c r="C4" s="14">
        <f>C3*40/78</f>
        <v>36639.32</v>
      </c>
      <c r="D4" s="16">
        <v>78</v>
      </c>
      <c r="E4" s="14">
        <f>E3*78/40</f>
        <v>176715.31410000002</v>
      </c>
      <c r="F4" s="16">
        <v>10</v>
      </c>
      <c r="G4" s="14">
        <f>G3</f>
        <v>25027.03</v>
      </c>
      <c r="H4" s="17">
        <f>SUM(C4:G4)</f>
        <v>238469.66410000002</v>
      </c>
      <c r="J4" t="s">
        <v>60</v>
      </c>
    </row>
    <row r="5" spans="1:10" ht="13.5" thickBot="1">
      <c r="A5" s="18" t="s">
        <v>58</v>
      </c>
      <c r="B5" s="19">
        <v>0</v>
      </c>
      <c r="C5" s="20">
        <f>C3*0</f>
        <v>0</v>
      </c>
      <c r="D5" s="21">
        <v>78</v>
      </c>
      <c r="E5" s="20">
        <f>E3*78/40</f>
        <v>176715.31410000002</v>
      </c>
      <c r="F5" s="21">
        <v>10</v>
      </c>
      <c r="G5" s="20">
        <f>G3</f>
        <v>25027.03</v>
      </c>
      <c r="H5" s="22">
        <f>SUM(C5:G5)</f>
        <v>201830.34410000002</v>
      </c>
      <c r="J5" t="s">
        <v>61</v>
      </c>
    </row>
    <row r="6" ht="13.5" thickTop="1"/>
    <row r="7" ht="12.75">
      <c r="A7" s="6" t="s">
        <v>62</v>
      </c>
    </row>
  </sheetData>
  <mergeCells count="3"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17" sqref="G17"/>
    </sheetView>
  </sheetViews>
  <sheetFormatPr defaultColWidth="9.140625" defaultRowHeight="12.75"/>
  <sheetData>
    <row r="1" spans="1:7" ht="12.75">
      <c r="A1" s="1" t="s">
        <v>0</v>
      </c>
      <c r="B1" s="1"/>
      <c r="C1" s="1"/>
      <c r="D1" s="1"/>
      <c r="E1" s="1"/>
      <c r="F1" s="3"/>
      <c r="G1" s="3"/>
    </row>
    <row r="2" spans="1:7" ht="12.75">
      <c r="A2" s="1" t="s">
        <v>1</v>
      </c>
      <c r="B2" s="1"/>
      <c r="C2" s="1"/>
      <c r="D2" s="1"/>
      <c r="E2" s="1"/>
      <c r="F2" s="3"/>
      <c r="G2" s="3"/>
    </row>
    <row r="3" spans="6:7" ht="12.75">
      <c r="F3" s="2"/>
      <c r="G3" s="2"/>
    </row>
    <row r="4" spans="1:7" ht="12.75">
      <c r="A4" s="1" t="s">
        <v>2</v>
      </c>
      <c r="B4" s="1"/>
      <c r="C4" s="1"/>
      <c r="D4" s="1"/>
      <c r="E4" s="1"/>
      <c r="F4" s="3"/>
      <c r="G4" s="3"/>
    </row>
    <row r="5" spans="1:7" ht="12.75">
      <c r="A5" t="s">
        <v>30</v>
      </c>
      <c r="F5" s="2"/>
      <c r="G5" s="2"/>
    </row>
    <row r="6" spans="1:7" ht="12.75">
      <c r="A6" t="s">
        <v>26</v>
      </c>
      <c r="F6" s="2"/>
      <c r="G6" s="2"/>
    </row>
    <row r="7" spans="6:7" ht="12.75">
      <c r="F7" s="2"/>
      <c r="G7" s="2"/>
    </row>
    <row r="8" spans="1:7" ht="12.75">
      <c r="A8" s="1" t="s">
        <v>6</v>
      </c>
      <c r="B8" s="1"/>
      <c r="C8" s="1"/>
      <c r="D8" s="1"/>
      <c r="E8" s="1"/>
      <c r="F8" s="3"/>
      <c r="G8" s="3"/>
    </row>
    <row r="9" spans="1:7" ht="12.75">
      <c r="A9" t="s">
        <v>27</v>
      </c>
      <c r="F9" s="2"/>
      <c r="G9" s="2"/>
    </row>
    <row r="10" spans="6:7" ht="12.75">
      <c r="F10" s="2"/>
      <c r="G10" s="2"/>
    </row>
    <row r="11" spans="1:7" ht="12.75">
      <c r="A11" s="1" t="s">
        <v>12</v>
      </c>
      <c r="B11" s="1"/>
      <c r="C11" s="1"/>
      <c r="D11" s="1"/>
      <c r="E11" s="4" t="s">
        <v>13</v>
      </c>
      <c r="F11" s="3" t="s">
        <v>14</v>
      </c>
      <c r="G11" s="3" t="s">
        <v>15</v>
      </c>
    </row>
    <row r="12" spans="1:7" ht="12.75">
      <c r="A12" t="s">
        <v>49</v>
      </c>
      <c r="E12">
        <v>78</v>
      </c>
      <c r="F12" s="2">
        <v>560.56</v>
      </c>
      <c r="G12" s="2">
        <f>F12*E12</f>
        <v>43723.67999999999</v>
      </c>
    </row>
    <row r="13" spans="1:7" ht="12.75">
      <c r="A13" t="s">
        <v>29</v>
      </c>
      <c r="E13">
        <v>78</v>
      </c>
      <c r="F13" s="2">
        <v>219</v>
      </c>
      <c r="G13" s="2">
        <f>F13*E13</f>
        <v>17082</v>
      </c>
    </row>
    <row r="14" spans="6:7" ht="12.75">
      <c r="F14" s="2"/>
      <c r="G14" s="2"/>
    </row>
    <row r="15" spans="6:7" ht="12.75">
      <c r="F15" s="3" t="s">
        <v>15</v>
      </c>
      <c r="G15" s="2">
        <f>SUM(G12:G14)</f>
        <v>60805.67999999999</v>
      </c>
    </row>
    <row r="16" spans="6:7" ht="12.75">
      <c r="F16" s="3" t="s">
        <v>16</v>
      </c>
      <c r="G16" s="2">
        <f>G15*0.175</f>
        <v>10640.993999999999</v>
      </c>
    </row>
    <row r="17" spans="6:7" ht="12.75">
      <c r="F17" s="3" t="s">
        <v>24</v>
      </c>
      <c r="G17" s="2">
        <f>G15+G16</f>
        <v>71446.674</v>
      </c>
    </row>
    <row r="18" spans="6:7" ht="12.75">
      <c r="F18" s="2"/>
      <c r="G18" s="2"/>
    </row>
    <row r="19" spans="6:7" ht="12.75">
      <c r="F19" s="2"/>
      <c r="G19" s="2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8" sqref="A8"/>
    </sheetView>
  </sheetViews>
  <sheetFormatPr defaultColWidth="9.140625" defaultRowHeight="12.75"/>
  <sheetData>
    <row r="1" spans="1:7" ht="12.75">
      <c r="A1" s="1" t="s">
        <v>0</v>
      </c>
      <c r="B1" s="1"/>
      <c r="C1" s="1"/>
      <c r="D1" s="1"/>
      <c r="E1" s="1"/>
      <c r="F1" s="3"/>
      <c r="G1" s="3"/>
    </row>
    <row r="2" spans="1:7" ht="12.75">
      <c r="A2" s="1" t="s">
        <v>1</v>
      </c>
      <c r="B2" s="1"/>
      <c r="C2" s="1"/>
      <c r="D2" s="1"/>
      <c r="E2" s="1"/>
      <c r="F2" s="3"/>
      <c r="G2" s="3"/>
    </row>
    <row r="3" spans="6:7" ht="12.75">
      <c r="F3" s="2"/>
      <c r="G3" s="2"/>
    </row>
    <row r="4" spans="1:7" ht="12.75">
      <c r="A4" s="1" t="s">
        <v>2</v>
      </c>
      <c r="B4" s="1"/>
      <c r="C4" s="1"/>
      <c r="D4" s="1"/>
      <c r="E4" s="1"/>
      <c r="F4" s="3"/>
      <c r="G4" s="3"/>
    </row>
    <row r="5" spans="1:7" ht="12.75">
      <c r="A5" t="s">
        <v>52</v>
      </c>
      <c r="F5" s="2"/>
      <c r="G5" s="2"/>
    </row>
    <row r="6" spans="1:7" ht="12.75">
      <c r="A6" t="s">
        <v>3</v>
      </c>
      <c r="F6" s="2"/>
      <c r="G6" s="2"/>
    </row>
    <row r="7" spans="1:7" ht="12.75">
      <c r="A7" t="s">
        <v>4</v>
      </c>
      <c r="F7" s="2"/>
      <c r="G7" s="2"/>
    </row>
    <row r="8" spans="1:7" ht="12.75">
      <c r="A8" t="s">
        <v>5</v>
      </c>
      <c r="F8" s="2"/>
      <c r="G8" s="2"/>
    </row>
    <row r="9" spans="6:7" ht="12.75">
      <c r="F9" s="2"/>
      <c r="G9" s="2"/>
    </row>
    <row r="10" spans="1:7" ht="12.75">
      <c r="A10" s="1" t="s">
        <v>6</v>
      </c>
      <c r="B10" s="1"/>
      <c r="C10" s="1"/>
      <c r="D10" s="1"/>
      <c r="E10" s="1"/>
      <c r="F10" s="3"/>
      <c r="G10" s="3"/>
    </row>
    <row r="11" spans="1:7" ht="12.75">
      <c r="A11" t="s">
        <v>31</v>
      </c>
      <c r="B11" t="s">
        <v>36</v>
      </c>
      <c r="C11" t="s">
        <v>41</v>
      </c>
      <c r="F11" s="2"/>
      <c r="G11" s="2"/>
    </row>
    <row r="12" spans="1:7" ht="12.75">
      <c r="A12" t="s">
        <v>32</v>
      </c>
      <c r="B12" t="s">
        <v>37</v>
      </c>
      <c r="C12" t="s">
        <v>35</v>
      </c>
      <c r="F12" s="2"/>
      <c r="G12" s="2"/>
    </row>
    <row r="13" spans="1:7" ht="12.75">
      <c r="A13" t="s">
        <v>33</v>
      </c>
      <c r="B13" t="s">
        <v>38</v>
      </c>
      <c r="C13" t="s">
        <v>40</v>
      </c>
      <c r="F13" s="2"/>
      <c r="G13" s="2"/>
    </row>
    <row r="14" spans="1:7" ht="12.75">
      <c r="A14" t="s">
        <v>34</v>
      </c>
      <c r="B14" t="s">
        <v>39</v>
      </c>
      <c r="F14" s="2"/>
      <c r="G14" s="2"/>
    </row>
    <row r="15" spans="6:7" ht="12.75">
      <c r="F15" s="2"/>
      <c r="G15" s="2"/>
    </row>
    <row r="16" spans="1:7" ht="12.75">
      <c r="A16" s="1" t="s">
        <v>12</v>
      </c>
      <c r="B16" s="1"/>
      <c r="C16" s="1"/>
      <c r="D16" s="1"/>
      <c r="E16" s="4" t="s">
        <v>13</v>
      </c>
      <c r="F16" s="3" t="s">
        <v>14</v>
      </c>
      <c r="G16" s="3" t="s">
        <v>15</v>
      </c>
    </row>
    <row r="17" spans="1:7" ht="12.75">
      <c r="A17" t="s">
        <v>48</v>
      </c>
      <c r="E17">
        <v>40</v>
      </c>
      <c r="F17" s="2">
        <v>766.48</v>
      </c>
      <c r="G17" s="2">
        <f aca="true" t="shared" si="0" ref="G17:G23">F17*E17</f>
        <v>30659.2</v>
      </c>
    </row>
    <row r="18" spans="1:7" ht="12.75">
      <c r="A18" t="s">
        <v>42</v>
      </c>
      <c r="E18">
        <v>40</v>
      </c>
      <c r="F18" s="2">
        <v>300</v>
      </c>
      <c r="G18" s="2">
        <f t="shared" si="0"/>
        <v>12000</v>
      </c>
    </row>
    <row r="19" spans="1:7" ht="12.75">
      <c r="A19" t="s">
        <v>43</v>
      </c>
      <c r="E19">
        <v>40</v>
      </c>
      <c r="F19" s="2">
        <v>120</v>
      </c>
      <c r="G19" s="2">
        <f t="shared" si="0"/>
        <v>4800</v>
      </c>
    </row>
    <row r="20" spans="1:7" ht="12.75">
      <c r="A20" t="s">
        <v>44</v>
      </c>
      <c r="E20">
        <v>40</v>
      </c>
      <c r="F20" s="2">
        <v>352</v>
      </c>
      <c r="G20" s="2">
        <f t="shared" si="0"/>
        <v>14080</v>
      </c>
    </row>
    <row r="21" spans="1:7" ht="12.75">
      <c r="A21" t="s">
        <v>46</v>
      </c>
      <c r="E21">
        <v>40</v>
      </c>
      <c r="F21" s="2">
        <v>215</v>
      </c>
      <c r="G21" s="2">
        <f t="shared" si="0"/>
        <v>8600</v>
      </c>
    </row>
    <row r="22" spans="1:7" ht="12.75">
      <c r="A22" t="s">
        <v>45</v>
      </c>
      <c r="E22">
        <v>8</v>
      </c>
      <c r="F22">
        <v>373.62</v>
      </c>
      <c r="G22" s="2">
        <f t="shared" si="0"/>
        <v>2988.96</v>
      </c>
    </row>
    <row r="23" spans="1:7" ht="12.75">
      <c r="A23" t="s">
        <v>47</v>
      </c>
      <c r="E23">
        <v>2</v>
      </c>
      <c r="F23" s="2">
        <v>1999</v>
      </c>
      <c r="G23" s="2">
        <f t="shared" si="0"/>
        <v>3998</v>
      </c>
    </row>
    <row r="24" spans="6:7" ht="12.75">
      <c r="F24" s="2"/>
      <c r="G24" s="2"/>
    </row>
    <row r="25" spans="6:7" ht="12.75">
      <c r="F25" s="3" t="s">
        <v>15</v>
      </c>
      <c r="G25" s="2">
        <f>SUM(G17:G24)</f>
        <v>77126.16</v>
      </c>
    </row>
    <row r="26" spans="6:7" ht="12.75">
      <c r="F26" s="3" t="s">
        <v>16</v>
      </c>
      <c r="G26" s="2">
        <f>G25*0.175</f>
        <v>13497.078</v>
      </c>
    </row>
    <row r="27" spans="6:7" ht="12.75">
      <c r="F27" s="3" t="s">
        <v>24</v>
      </c>
      <c r="G27" s="2">
        <f>G25+G26</f>
        <v>90623.238</v>
      </c>
    </row>
    <row r="28" spans="6:7" ht="12.75">
      <c r="F28" s="2"/>
      <c r="G28" s="2"/>
    </row>
    <row r="29" spans="6:7" ht="12.75">
      <c r="F29" s="2"/>
      <c r="G29" s="2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24" sqref="A24"/>
    </sheetView>
  </sheetViews>
  <sheetFormatPr defaultColWidth="9.140625" defaultRowHeight="12.75"/>
  <cols>
    <col min="6" max="6" width="9.140625" style="2" customWidth="1"/>
    <col min="7" max="7" width="10.421875" style="2" customWidth="1"/>
    <col min="8" max="9" width="9.140625" style="2" customWidth="1"/>
  </cols>
  <sheetData>
    <row r="1" spans="1:9" s="1" customFormat="1" ht="12.75">
      <c r="A1" s="1" t="s">
        <v>0</v>
      </c>
      <c r="F1" s="3"/>
      <c r="G1" s="3"/>
      <c r="H1" s="3"/>
      <c r="I1" s="3"/>
    </row>
    <row r="2" spans="1:9" s="1" customFormat="1" ht="12.75">
      <c r="A2" s="1" t="s">
        <v>1</v>
      </c>
      <c r="F2" s="3"/>
      <c r="G2" s="3"/>
      <c r="H2" s="3"/>
      <c r="I2" s="3"/>
    </row>
    <row r="4" spans="1:9" s="1" customFormat="1" ht="12.75">
      <c r="A4" s="1" t="s">
        <v>2</v>
      </c>
      <c r="F4" s="3"/>
      <c r="G4" s="3"/>
      <c r="H4" s="3"/>
      <c r="I4" s="3"/>
    </row>
    <row r="5" ht="12.75">
      <c r="A5" t="s">
        <v>51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10" spans="1:9" s="1" customFormat="1" ht="12.75">
      <c r="A10" s="1" t="s">
        <v>6</v>
      </c>
      <c r="F10" s="3"/>
      <c r="G10" s="3"/>
      <c r="H10" s="3"/>
      <c r="I10" s="3"/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7" spans="1:7" ht="12.75">
      <c r="A17" s="1" t="s">
        <v>12</v>
      </c>
      <c r="B17" s="1"/>
      <c r="C17" s="1"/>
      <c r="D17" s="1"/>
      <c r="E17" s="4" t="s">
        <v>13</v>
      </c>
      <c r="F17" s="3" t="s">
        <v>14</v>
      </c>
      <c r="G17" s="3" t="s">
        <v>15</v>
      </c>
    </row>
    <row r="18" spans="1:7" ht="12.75">
      <c r="A18" t="s">
        <v>50</v>
      </c>
      <c r="E18">
        <v>10</v>
      </c>
      <c r="F18" s="2">
        <v>740.96</v>
      </c>
      <c r="G18" s="2">
        <f>F18*E18</f>
        <v>7409.6</v>
      </c>
    </row>
    <row r="19" spans="1:7" ht="12.75">
      <c r="A19" t="s">
        <v>17</v>
      </c>
      <c r="E19">
        <v>10</v>
      </c>
      <c r="F19" s="2">
        <v>300</v>
      </c>
      <c r="G19" s="2">
        <f>F19*E19</f>
        <v>3000</v>
      </c>
    </row>
    <row r="20" spans="1:7" ht="12.75">
      <c r="A20" t="s">
        <v>18</v>
      </c>
      <c r="E20">
        <v>10</v>
      </c>
      <c r="F20" s="2">
        <v>120</v>
      </c>
      <c r="G20" s="2">
        <f>F20*E20</f>
        <v>1200</v>
      </c>
    </row>
    <row r="21" spans="1:7" ht="12.75">
      <c r="A21" t="s">
        <v>19</v>
      </c>
      <c r="E21">
        <v>10</v>
      </c>
      <c r="F21" s="2">
        <v>120</v>
      </c>
      <c r="G21" s="2">
        <f aca="true" t="shared" si="0" ref="G21:G26">F21*E21</f>
        <v>1200</v>
      </c>
    </row>
    <row r="22" spans="1:7" ht="12.75">
      <c r="A22" t="s">
        <v>20</v>
      </c>
      <c r="E22">
        <v>10</v>
      </c>
      <c r="F22" s="2">
        <v>99</v>
      </c>
      <c r="G22" s="2">
        <f t="shared" si="0"/>
        <v>990</v>
      </c>
    </row>
    <row r="23" spans="1:7" ht="12.75">
      <c r="A23" t="s">
        <v>21</v>
      </c>
      <c r="E23">
        <v>10</v>
      </c>
      <c r="F23" s="2">
        <v>30</v>
      </c>
      <c r="G23" s="2">
        <f t="shared" si="0"/>
        <v>300</v>
      </c>
    </row>
    <row r="24" spans="1:7" ht="12.75">
      <c r="A24" t="s">
        <v>28</v>
      </c>
      <c r="E24">
        <v>1</v>
      </c>
      <c r="F24" s="2">
        <v>5500</v>
      </c>
      <c r="G24" s="2">
        <f t="shared" si="0"/>
        <v>5500</v>
      </c>
    </row>
    <row r="25" spans="1:7" ht="12.75">
      <c r="A25" t="s">
        <v>22</v>
      </c>
      <c r="E25">
        <v>1</v>
      </c>
      <c r="F25" s="2">
        <v>300</v>
      </c>
      <c r="G25" s="2">
        <f t="shared" si="0"/>
        <v>300</v>
      </c>
    </row>
    <row r="26" spans="1:7" ht="12.75">
      <c r="A26" t="s">
        <v>23</v>
      </c>
      <c r="E26">
        <v>1</v>
      </c>
      <c r="F26" s="2">
        <v>1400</v>
      </c>
      <c r="G26" s="2">
        <f t="shared" si="0"/>
        <v>1400</v>
      </c>
    </row>
    <row r="28" spans="6:7" ht="12.75">
      <c r="F28" s="3" t="s">
        <v>15</v>
      </c>
      <c r="G28" s="2">
        <f>SUM(G18:G27)</f>
        <v>21299.6</v>
      </c>
    </row>
    <row r="29" spans="6:7" ht="12.75">
      <c r="F29" s="3" t="s">
        <v>16</v>
      </c>
      <c r="G29" s="2">
        <f>G28*0.175</f>
        <v>3727.4299999999994</v>
      </c>
    </row>
    <row r="30" spans="6:7" ht="12.75">
      <c r="F30" s="3" t="s">
        <v>24</v>
      </c>
      <c r="G30" s="2">
        <f>G28+G29</f>
        <v>25027.03</v>
      </c>
    </row>
    <row r="32" ht="12.75">
      <c r="A32" t="s">
        <v>25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Portsmouth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broadben</dc:creator>
  <cp:keywords/>
  <dc:description/>
  <cp:lastModifiedBy>Jim Briggs</cp:lastModifiedBy>
  <cp:lastPrinted>2003-02-19T11:32:17Z</cp:lastPrinted>
  <dcterms:created xsi:type="dcterms:W3CDTF">2003-02-19T09:36:16Z</dcterms:created>
  <dcterms:modified xsi:type="dcterms:W3CDTF">2003-03-12T23:22:27Z</dcterms:modified>
  <cp:category/>
  <cp:version/>
  <cp:contentType/>
  <cp:contentStatus/>
</cp:coreProperties>
</file>